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RZ\DOCS\FIN\"/>
    </mc:Choice>
  </mc:AlternateContent>
  <xr:revisionPtr revIDLastSave="0" documentId="13_ncr:1_{AF66CF0D-2059-4A9F-BE6F-847FDFD1AC0B}" xr6:coauthVersionLast="44" xr6:coauthVersionMax="44" xr10:uidLastSave="{00000000-0000-0000-0000-000000000000}"/>
  <bookViews>
    <workbookView xWindow="-120" yWindow="-120" windowWidth="29040" windowHeight="17640" xr2:uid="{5E728B25-7B1C-4870-819A-C009FDAACFB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1" l="1"/>
  <c r="E23" i="1"/>
  <c r="C16" i="1"/>
  <c r="G14" i="1"/>
  <c r="G13" i="1"/>
  <c r="G12" i="1"/>
  <c r="G9" i="1"/>
  <c r="C6" i="1"/>
  <c r="C9" i="1" s="1"/>
  <c r="C10" i="1" s="1"/>
  <c r="G6" i="1" s="1"/>
  <c r="G7" i="1" l="1"/>
  <c r="G10" i="1" s="1"/>
  <c r="G15" i="1" l="1"/>
  <c r="G11" i="1"/>
  <c r="G16" i="1"/>
</calcChain>
</file>

<file path=xl/sharedStrings.xml><?xml version="1.0" encoding="utf-8"?>
<sst xmlns="http://schemas.openxmlformats.org/spreadsheetml/2006/main" count="38" uniqueCount="37">
  <si>
    <t>Property</t>
  </si>
  <si>
    <t>Annual Expenses</t>
  </si>
  <si>
    <t>Purchase Price:</t>
  </si>
  <si>
    <t>Annual Expenses:</t>
  </si>
  <si>
    <t>Down Payment:</t>
  </si>
  <si>
    <t>Mortgage:</t>
  </si>
  <si>
    <t>Total Annual Expenses:</t>
  </si>
  <si>
    <t>Loan Interest Rate:</t>
  </si>
  <si>
    <t>Annual Income</t>
  </si>
  <si>
    <t>Loan Amount (Principle):</t>
  </si>
  <si>
    <t>Rent:</t>
  </si>
  <si>
    <t>Monthly Mortgage Payment:</t>
  </si>
  <si>
    <t>Net Income:</t>
  </si>
  <si>
    <t>Positive Cash Flow:</t>
  </si>
  <si>
    <t>Taxes</t>
  </si>
  <si>
    <t>Cap Rate:</t>
  </si>
  <si>
    <t>Insurance:</t>
  </si>
  <si>
    <t>Tax Savings:</t>
  </si>
  <si>
    <t>Property Management Fee:</t>
  </si>
  <si>
    <t>Equity:</t>
  </si>
  <si>
    <t>HOA Fees per month</t>
  </si>
  <si>
    <t>Assumed Income/Loss:</t>
  </si>
  <si>
    <t>HOA Fees (Yearly)</t>
  </si>
  <si>
    <t xml:space="preserve"> </t>
  </si>
  <si>
    <t>Net Income %</t>
  </si>
  <si>
    <t>Miscellaneous Expenses:</t>
  </si>
  <si>
    <t>Income</t>
  </si>
  <si>
    <t>Monthly Rent:</t>
  </si>
  <si>
    <t>Your Personal Tax Bracket (%):</t>
  </si>
  <si>
    <t>% of downpayment</t>
  </si>
  <si>
    <t>Single Property Analysis</t>
  </si>
  <si>
    <t>Length of Loan in Years:</t>
  </si>
  <si>
    <t>Loan Maintenance:</t>
  </si>
  <si>
    <t>Trees Maintenance</t>
  </si>
  <si>
    <t>Great income!</t>
  </si>
  <si>
    <t>ENTER YOUR DATA INTO THIS TABLE!</t>
  </si>
  <si>
    <t>THIS TABLE IS FILLED OUT AUTOMATICALLY!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</si>
</sst>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333333"/>
      <name val="Arial"/>
      <family val="2"/>
    </font>
    <font>
      <b/>
      <sz val="11"/>
      <color rgb="FF0099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63"/>
      <name val="Calibri"/>
      <family val="2"/>
      <scheme val="minor"/>
    </font>
    <font>
      <u/>
      <sz val="11"/>
      <color indexed="63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10" fontId="2" fillId="0" borderId="9" xfId="0" applyNumberFormat="1" applyFont="1" applyBorder="1"/>
    <xf numFmtId="166" fontId="5" fillId="6" borderId="15" xfId="0" applyNumberFormat="1" applyFont="1" applyFill="1" applyBorder="1"/>
    <xf numFmtId="0" fontId="0" fillId="0" borderId="0" xfId="0" applyFont="1"/>
    <xf numFmtId="0" fontId="0" fillId="0" borderId="1" xfId="0" applyFont="1" applyFill="1" applyBorder="1" applyAlignment="1">
      <alignment horizontal="right" vertical="center"/>
    </xf>
    <xf numFmtId="0" fontId="0" fillId="6" borderId="1" xfId="0" applyFont="1" applyFill="1" applyBorder="1" applyAlignment="1">
      <alignment horizontal="right"/>
    </xf>
    <xf numFmtId="0" fontId="0" fillId="6" borderId="13" xfId="0" applyFont="1" applyFill="1" applyBorder="1"/>
    <xf numFmtId="0" fontId="0" fillId="6" borderId="1" xfId="0" applyFont="1" applyFill="1" applyBorder="1"/>
    <xf numFmtId="0" fontId="0" fillId="0" borderId="5" xfId="0" applyFont="1" applyBorder="1"/>
    <xf numFmtId="0" fontId="0" fillId="0" borderId="0" xfId="0" applyFont="1" applyBorder="1"/>
    <xf numFmtId="0" fontId="0" fillId="0" borderId="7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2" xfId="0" applyFont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44" fontId="8" fillId="0" borderId="1" xfId="2" applyFont="1" applyBorder="1" applyProtection="1">
      <protection locked="0"/>
    </xf>
    <xf numFmtId="0" fontId="8" fillId="3" borderId="1" xfId="0" applyFont="1" applyFill="1" applyBorder="1" applyAlignment="1">
      <alignment horizontal="right"/>
    </xf>
    <xf numFmtId="164" fontId="9" fillId="3" borderId="1" xfId="0" applyNumberFormat="1" applyFont="1" applyFill="1" applyBorder="1"/>
    <xf numFmtId="44" fontId="10" fillId="3" borderId="1" xfId="2" applyFont="1" applyFill="1" applyBorder="1"/>
    <xf numFmtId="165" fontId="8" fillId="0" borderId="1" xfId="1" applyNumberFormat="1" applyFont="1" applyBorder="1" applyProtection="1">
      <protection locked="0"/>
    </xf>
    <xf numFmtId="1" fontId="9" fillId="3" borderId="1" xfId="0" applyNumberFormat="1" applyFont="1" applyFill="1" applyBorder="1"/>
    <xf numFmtId="44" fontId="10" fillId="3" borderId="1" xfId="2" applyFont="1" applyFill="1" applyBorder="1" applyAlignment="1">
      <alignment horizontal="right"/>
    </xf>
    <xf numFmtId="166" fontId="8" fillId="0" borderId="1" xfId="3" applyNumberFormat="1" applyFont="1" applyBorder="1" applyProtection="1">
      <protection locked="0"/>
    </xf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64" fontId="8" fillId="0" borderId="1" xfId="0" applyNumberFormat="1" applyFont="1" applyBorder="1"/>
    <xf numFmtId="1" fontId="8" fillId="3" borderId="1" xfId="0" applyNumberFormat="1" applyFont="1" applyFill="1" applyBorder="1"/>
    <xf numFmtId="44" fontId="5" fillId="3" borderId="1" xfId="2" applyFont="1" applyFill="1" applyBorder="1" applyAlignment="1">
      <alignment horizontal="right"/>
    </xf>
    <xf numFmtId="0" fontId="7" fillId="4" borderId="1" xfId="4" applyFont="1" applyFill="1" applyBorder="1" applyAlignment="1">
      <alignment horizontal="right" vertical="center"/>
    </xf>
    <xf numFmtId="44" fontId="8" fillId="0" borderId="1" xfId="2" applyFont="1" applyBorder="1"/>
    <xf numFmtId="164" fontId="8" fillId="3" borderId="1" xfId="0" applyNumberFormat="1" applyFont="1" applyFill="1" applyBorder="1"/>
    <xf numFmtId="44" fontId="5" fillId="3" borderId="1" xfId="2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4" fontId="8" fillId="3" borderId="1" xfId="2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10" fontId="11" fillId="3" borderId="1" xfId="3" applyNumberFormat="1" applyFont="1" applyFill="1" applyBorder="1" applyAlignment="1">
      <alignment horizontal="right"/>
    </xf>
    <xf numFmtId="0" fontId="7" fillId="4" borderId="1" xfId="4" applyFont="1" applyFill="1" applyBorder="1" applyAlignment="1">
      <alignment horizontal="right"/>
    </xf>
    <xf numFmtId="0" fontId="7" fillId="0" borderId="1" xfId="4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44" fontId="0" fillId="5" borderId="1" xfId="2" applyFont="1" applyFill="1" applyBorder="1"/>
    <xf numFmtId="0" fontId="8" fillId="3" borderId="1" xfId="0" applyFont="1" applyFill="1" applyBorder="1"/>
    <xf numFmtId="44" fontId="5" fillId="3" borderId="14" xfId="0" applyNumberFormat="1" applyFont="1" applyFill="1" applyBorder="1"/>
    <xf numFmtId="44" fontId="8" fillId="5" borderId="1" xfId="2" applyFont="1" applyFill="1" applyBorder="1" applyProtection="1">
      <protection locked="0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2" fillId="0" borderId="5" xfId="4" applyFont="1" applyBorder="1" applyAlignment="1">
      <alignment horizontal="right"/>
    </xf>
    <xf numFmtId="44" fontId="8" fillId="0" borderId="6" xfId="2" applyFont="1" applyBorder="1" applyProtection="1">
      <protection locked="0"/>
    </xf>
    <xf numFmtId="0" fontId="12" fillId="4" borderId="8" xfId="4" applyFont="1" applyFill="1" applyBorder="1" applyAlignment="1">
      <alignment horizontal="right"/>
    </xf>
    <xf numFmtId="9" fontId="8" fillId="0" borderId="6" xfId="3" applyFont="1" applyBorder="1" applyProtection="1">
      <protection locked="0"/>
    </xf>
    <xf numFmtId="0" fontId="0" fillId="0" borderId="5" xfId="0" applyFont="1" applyBorder="1" applyAlignment="1">
      <alignment horizontal="right" vertical="center"/>
    </xf>
    <xf numFmtId="0" fontId="13" fillId="0" borderId="0" xfId="0" applyFont="1"/>
    <xf numFmtId="0" fontId="10" fillId="0" borderId="0" xfId="0" applyFont="1"/>
    <xf numFmtId="10" fontId="5" fillId="6" borderId="2" xfId="0" applyNumberFormat="1" applyFont="1" applyFill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7"/>
      </font>
      <fill>
        <patternFill patternType="solid"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vestmenthunters.com/Glossary/Default.asp?Action=PopUp&amp;Term=Rent" TargetMode="External"/><Relationship Id="rId1" Type="http://schemas.openxmlformats.org/officeDocument/2006/relationships/hyperlink" Target="http://www.irs.gov/formspubs/article/0,,id=133517,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7B01-EE72-47BF-BF71-12D76DAE629B}">
  <dimension ref="B2:H25"/>
  <sheetViews>
    <sheetView tabSelected="1" workbookViewId="0">
      <selection activeCell="J23" sqref="J23"/>
    </sheetView>
  </sheetViews>
  <sheetFormatPr defaultRowHeight="15" x14ac:dyDescent="0.25"/>
  <cols>
    <col min="1" max="1" width="6.85546875" customWidth="1"/>
    <col min="2" max="2" width="29.42578125" customWidth="1"/>
    <col min="3" max="3" width="12.5703125" bestFit="1" customWidth="1"/>
    <col min="4" max="4" width="9.28515625" customWidth="1"/>
    <col min="5" max="5" width="21.42578125" customWidth="1"/>
    <col min="7" max="7" width="11.5703125" bestFit="1" customWidth="1"/>
  </cols>
  <sheetData>
    <row r="2" spans="2:8" ht="23.25" x14ac:dyDescent="0.35">
      <c r="B2" s="1" t="s">
        <v>30</v>
      </c>
    </row>
    <row r="3" spans="2:8" ht="15.75" thickBot="1" x14ac:dyDescent="0.3"/>
    <row r="4" spans="2:8" x14ac:dyDescent="0.25">
      <c r="B4" s="15" t="s">
        <v>0</v>
      </c>
      <c r="C4" s="16"/>
      <c r="D4" s="4"/>
      <c r="E4" s="17" t="s">
        <v>1</v>
      </c>
      <c r="F4" s="18"/>
      <c r="G4" s="19"/>
    </row>
    <row r="5" spans="2:8" x14ac:dyDescent="0.25">
      <c r="B5" s="20" t="s">
        <v>2</v>
      </c>
      <c r="C5" s="21">
        <v>200000</v>
      </c>
      <c r="D5" s="4"/>
      <c r="E5" s="22" t="s">
        <v>3</v>
      </c>
      <c r="F5" s="23"/>
      <c r="G5" s="24">
        <f>SUM(C12:C19)-C15</f>
        <v>12696</v>
      </c>
    </row>
    <row r="6" spans="2:8" x14ac:dyDescent="0.25">
      <c r="B6" s="5" t="s">
        <v>4</v>
      </c>
      <c r="C6" s="21">
        <f>C5*0.25</f>
        <v>50000</v>
      </c>
      <c r="D6" s="4"/>
      <c r="E6" s="22" t="s">
        <v>5</v>
      </c>
      <c r="F6" s="23"/>
      <c r="G6" s="24">
        <f>C10*12</f>
        <v>9120.3355768659421</v>
      </c>
    </row>
    <row r="7" spans="2:8" x14ac:dyDescent="0.25">
      <c r="B7" s="20" t="s">
        <v>31</v>
      </c>
      <c r="C7" s="25">
        <v>30</v>
      </c>
      <c r="D7" s="4"/>
      <c r="E7" s="22" t="s">
        <v>6</v>
      </c>
      <c r="F7" s="26"/>
      <c r="G7" s="27">
        <f>G5+G6</f>
        <v>21816.335576865942</v>
      </c>
    </row>
    <row r="8" spans="2:8" x14ac:dyDescent="0.25">
      <c r="B8" s="5" t="s">
        <v>7</v>
      </c>
      <c r="C8" s="28">
        <v>4.4999999999999998E-2</v>
      </c>
      <c r="D8" s="4"/>
      <c r="E8" s="29" t="s">
        <v>8</v>
      </c>
      <c r="F8" s="30"/>
      <c r="G8" s="31"/>
    </row>
    <row r="9" spans="2:8" x14ac:dyDescent="0.25">
      <c r="B9" s="32" t="s">
        <v>9</v>
      </c>
      <c r="C9" s="33">
        <f>C5-C6</f>
        <v>150000</v>
      </c>
      <c r="D9" s="4"/>
      <c r="E9" s="6" t="s">
        <v>10</v>
      </c>
      <c r="F9" s="34"/>
      <c r="G9" s="35">
        <f>C21*12</f>
        <v>25200</v>
      </c>
    </row>
    <row r="10" spans="2:8" x14ac:dyDescent="0.25">
      <c r="B10" s="36" t="s">
        <v>11</v>
      </c>
      <c r="C10" s="37">
        <f>C9*((C8)/(12))/(1-(1+(C8)/(12))^(-1*(C7*12)))</f>
        <v>760.02796473882847</v>
      </c>
      <c r="D10" s="4"/>
      <c r="E10" s="6" t="s">
        <v>12</v>
      </c>
      <c r="F10" s="38"/>
      <c r="G10" s="39">
        <f>G9-G7</f>
        <v>3383.6644231340579</v>
      </c>
    </row>
    <row r="11" spans="2:8" x14ac:dyDescent="0.25">
      <c r="B11" s="40" t="s">
        <v>1</v>
      </c>
      <c r="C11" s="40"/>
      <c r="D11" s="4"/>
      <c r="E11" s="41" t="s">
        <v>13</v>
      </c>
      <c r="F11" s="38"/>
      <c r="G11" s="42" t="str">
        <f>IF(G10&gt;0,"Yes","No")</f>
        <v>Yes</v>
      </c>
    </row>
    <row r="12" spans="2:8" x14ac:dyDescent="0.25">
      <c r="B12" s="43" t="s">
        <v>14</v>
      </c>
      <c r="C12" s="21">
        <v>4200</v>
      </c>
      <c r="D12" s="4"/>
      <c r="E12" s="6" t="s">
        <v>15</v>
      </c>
      <c r="F12" s="38"/>
      <c r="G12" s="44">
        <f>(C21*12)/C5</f>
        <v>0.126</v>
      </c>
    </row>
    <row r="13" spans="2:8" x14ac:dyDescent="0.25">
      <c r="B13" s="45" t="s">
        <v>16</v>
      </c>
      <c r="C13" s="21">
        <v>1800</v>
      </c>
      <c r="D13" s="4"/>
      <c r="E13" s="41" t="s">
        <v>17</v>
      </c>
      <c r="F13" s="38"/>
      <c r="G13" s="35">
        <f>((C21*12)*0.85)*(C22)</f>
        <v>3855.6</v>
      </c>
    </row>
    <row r="14" spans="2:8" x14ac:dyDescent="0.25">
      <c r="B14" s="46" t="s">
        <v>18</v>
      </c>
      <c r="C14" s="21">
        <v>0</v>
      </c>
      <c r="D14" s="4"/>
      <c r="E14" s="6" t="s">
        <v>19</v>
      </c>
      <c r="F14" s="38"/>
      <c r="G14" s="35">
        <f>(G9)*0.15</f>
        <v>3780</v>
      </c>
    </row>
    <row r="15" spans="2:8" ht="15.75" thickBot="1" x14ac:dyDescent="0.3">
      <c r="B15" s="47" t="s">
        <v>20</v>
      </c>
      <c r="C15" s="48">
        <v>333</v>
      </c>
      <c r="D15" s="4"/>
      <c r="E15" s="41" t="s">
        <v>21</v>
      </c>
      <c r="F15" s="49"/>
      <c r="G15" s="50">
        <f>G10+G13+G14</f>
        <v>11019.264423134058</v>
      </c>
      <c r="H15" t="s">
        <v>34</v>
      </c>
    </row>
    <row r="16" spans="2:8" ht="15.75" thickBot="1" x14ac:dyDescent="0.3">
      <c r="B16" s="47" t="s">
        <v>22</v>
      </c>
      <c r="C16" s="51">
        <f>C15*12</f>
        <v>3996</v>
      </c>
      <c r="D16" s="4" t="s">
        <v>23</v>
      </c>
      <c r="E16" s="22" t="s">
        <v>24</v>
      </c>
      <c r="F16" s="7"/>
      <c r="G16" s="61">
        <f>G10/C6</f>
        <v>6.7673288462681155E-2</v>
      </c>
    </row>
    <row r="17" spans="2:7" x14ac:dyDescent="0.25">
      <c r="B17" s="47" t="s">
        <v>33</v>
      </c>
      <c r="C17" s="51">
        <v>300</v>
      </c>
      <c r="D17" s="4"/>
      <c r="E17" s="22"/>
      <c r="F17" s="8"/>
      <c r="G17" s="3"/>
    </row>
    <row r="18" spans="2:7" x14ac:dyDescent="0.25">
      <c r="B18" s="5" t="s">
        <v>32</v>
      </c>
      <c r="C18" s="51">
        <v>900</v>
      </c>
      <c r="D18" s="4"/>
      <c r="E18" s="9"/>
      <c r="F18" s="10"/>
      <c r="G18" s="11"/>
    </row>
    <row r="19" spans="2:7" x14ac:dyDescent="0.25">
      <c r="B19" s="46" t="s">
        <v>25</v>
      </c>
      <c r="C19" s="21">
        <v>1500</v>
      </c>
      <c r="D19" s="4"/>
      <c r="E19" s="9"/>
      <c r="F19" s="10"/>
      <c r="G19" s="11"/>
    </row>
    <row r="20" spans="2:7" x14ac:dyDescent="0.25">
      <c r="B20" s="52" t="s">
        <v>26</v>
      </c>
      <c r="C20" s="53"/>
      <c r="D20" s="4"/>
      <c r="E20" s="9"/>
      <c r="F20" s="10"/>
      <c r="G20" s="11"/>
    </row>
    <row r="21" spans="2:7" x14ac:dyDescent="0.25">
      <c r="B21" s="54" t="s">
        <v>27</v>
      </c>
      <c r="C21" s="55">
        <v>2100</v>
      </c>
      <c r="D21" s="4"/>
      <c r="E21" s="9"/>
      <c r="F21" s="10"/>
      <c r="G21" s="11"/>
    </row>
    <row r="22" spans="2:7" x14ac:dyDescent="0.25">
      <c r="B22" s="56" t="s">
        <v>28</v>
      </c>
      <c r="C22" s="57">
        <v>0.18</v>
      </c>
      <c r="D22" s="4"/>
      <c r="E22" s="58" t="s">
        <v>29</v>
      </c>
      <c r="F22" s="10"/>
      <c r="G22" s="11"/>
    </row>
    <row r="23" spans="2:7" ht="15.75" thickBot="1" x14ac:dyDescent="0.3">
      <c r="B23" s="12"/>
      <c r="C23" s="13"/>
      <c r="D23" s="4"/>
      <c r="E23" s="2">
        <f>C6/C5</f>
        <v>0.25</v>
      </c>
      <c r="F23" s="14"/>
      <c r="G23" s="13"/>
    </row>
    <row r="25" spans="2:7" x14ac:dyDescent="0.25">
      <c r="B25" s="59" t="s">
        <v>35</v>
      </c>
      <c r="E25" s="60" t="s">
        <v>36</v>
      </c>
    </row>
  </sheetData>
  <mergeCells count="3">
    <mergeCell ref="B4:C4"/>
    <mergeCell ref="B11:C11"/>
    <mergeCell ref="B20:C20"/>
  </mergeCells>
  <conditionalFormatting sqref="G11">
    <cfRule type="cellIs" dxfId="1" priority="1" stopIfTrue="1" operator="equal">
      <formula>"Yes"</formula>
    </cfRule>
    <cfRule type="cellIs" dxfId="0" priority="2" stopIfTrue="1" operator="equal">
      <formula>"No"</formula>
    </cfRule>
  </conditionalFormatting>
  <hyperlinks>
    <hyperlink ref="B22" r:id="rId1" display="http://www.irs.gov/formspubs/article/0,,id=133517,00.html" xr:uid="{A380F099-1FE7-459B-B1FB-B817B3F032FE}"/>
    <hyperlink ref="B21" r:id="rId2" xr:uid="{6E8C5D8B-2C05-4C13-82DA-EDE2E9BD8CDC}"/>
  </hyperlinks>
  <pageMargins left="0.7" right="0.7" top="0.75" bottom="0.75" header="0.3" footer="0.3"/>
  <pageSetup orientation="portrait" horizontalDpi="0" verticalDpi="0" r:id="rId3"/>
  <ignoredErrors>
    <ignoredError sqref="C16 C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batia</dc:creator>
  <cp:lastModifiedBy>batia</cp:lastModifiedBy>
  <dcterms:created xsi:type="dcterms:W3CDTF">2019-09-17T03:11:53Z</dcterms:created>
  <dcterms:modified xsi:type="dcterms:W3CDTF">2019-09-17T03:29:03Z</dcterms:modified>
</cp:coreProperties>
</file>